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ocuments\Back up pen drive 2020\Red Maiz\Red 24-25\Resultados\Difusión\"/>
    </mc:Choice>
  </mc:AlternateContent>
  <xr:revisionPtr revIDLastSave="0" documentId="13_ncr:1_{52BF2FF0-976E-4004-B52E-1FC42EF8D76F}" xr6:coauthVersionLast="47" xr6:coauthVersionMax="47" xr10:uidLastSave="{00000000-0000-0000-0000-000000000000}"/>
  <bookViews>
    <workbookView xWindow="20370" yWindow="-120" windowWidth="20730" windowHeight="11160" xr2:uid="{F880C162-6E50-4802-86F4-6559754757EE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34" i="1" l="1"/>
  <c r="O34" i="1"/>
  <c r="N34" i="1"/>
  <c r="M34" i="1"/>
  <c r="L34" i="1"/>
  <c r="K34" i="1"/>
  <c r="J34" i="1"/>
  <c r="I34" i="1"/>
  <c r="H34" i="1"/>
  <c r="F34" i="1"/>
  <c r="D34" i="1"/>
  <c r="P33" i="1"/>
  <c r="O33" i="1"/>
  <c r="N33" i="1"/>
  <c r="M33" i="1"/>
  <c r="L33" i="1"/>
  <c r="K33" i="1"/>
  <c r="J33" i="1"/>
  <c r="I33" i="1"/>
  <c r="H33" i="1"/>
  <c r="F33" i="1"/>
  <c r="D33" i="1"/>
  <c r="P30" i="1"/>
  <c r="O30" i="1"/>
  <c r="N30" i="1"/>
  <c r="M30" i="1"/>
  <c r="L30" i="1"/>
  <c r="K30" i="1"/>
  <c r="J30" i="1"/>
  <c r="I30" i="1"/>
  <c r="H30" i="1"/>
  <c r="F30" i="1"/>
  <c r="E30" i="1"/>
  <c r="D30" i="1"/>
  <c r="G26" i="1"/>
  <c r="E26" i="1"/>
  <c r="G25" i="1"/>
  <c r="E25" i="1"/>
  <c r="G24" i="1"/>
  <c r="E24" i="1"/>
  <c r="G23" i="1"/>
  <c r="E23" i="1"/>
  <c r="G22" i="1"/>
  <c r="E22" i="1"/>
  <c r="G21" i="1"/>
  <c r="E21" i="1"/>
  <c r="G20" i="1"/>
  <c r="E20" i="1"/>
  <c r="G19" i="1"/>
  <c r="E19" i="1"/>
  <c r="G18" i="1"/>
  <c r="E18" i="1"/>
  <c r="G17" i="1"/>
  <c r="E17" i="1"/>
  <c r="G16" i="1"/>
  <c r="E16" i="1"/>
  <c r="G15" i="1"/>
  <c r="E15" i="1"/>
  <c r="G14" i="1"/>
  <c r="E14" i="1"/>
  <c r="G13" i="1"/>
  <c r="G34" i="1" s="1"/>
  <c r="E13" i="1"/>
  <c r="G12" i="1"/>
  <c r="G33" i="1" s="1"/>
  <c r="E12" i="1"/>
  <c r="E34" i="1" s="1"/>
  <c r="E33" i="1" l="1"/>
  <c r="G30" i="1"/>
</calcChain>
</file>

<file path=xl/sharedStrings.xml><?xml version="1.0" encoding="utf-8"?>
<sst xmlns="http://schemas.openxmlformats.org/spreadsheetml/2006/main" count="124" uniqueCount="85">
  <si>
    <t xml:space="preserve">CAMPAÑA 2024-25 </t>
  </si>
  <si>
    <t>MAIZ-ENSAYO COMPARATIVO DE RENDIMIENTO-Coronel Dorrego-Siembra tardía</t>
  </si>
  <si>
    <t>Mes</t>
  </si>
  <si>
    <t>Precipitación mensual(mm)</t>
  </si>
  <si>
    <t>Por:</t>
  </si>
  <si>
    <t>Martín Zamora</t>
  </si>
  <si>
    <t>Diciembre</t>
  </si>
  <si>
    <t>Coordinador: Dionisio Martínez</t>
  </si>
  <si>
    <t>Enero</t>
  </si>
  <si>
    <t xml:space="preserve">SIEMBRA: </t>
  </si>
  <si>
    <t xml:space="preserve"> 18/12/2024</t>
  </si>
  <si>
    <t xml:space="preserve">EMERGENCIA: </t>
  </si>
  <si>
    <t>Febrero</t>
  </si>
  <si>
    <t>HERBICIDA PREEMERGENTE: Atrazina (1,8 kg/ha) + Acetoclor (2 l/ha)</t>
  </si>
  <si>
    <t>Marzo</t>
  </si>
  <si>
    <t>FERTILIZACION SIEMBRA:</t>
  </si>
  <si>
    <t>80 kg/ha Fosfato Monoamónico</t>
  </si>
  <si>
    <t>FERTILIZACION V6: 80 kg/ha N como urea</t>
  </si>
  <si>
    <t>Abril</t>
  </si>
  <si>
    <t>Nº REPETICIONES: 4</t>
  </si>
  <si>
    <t>Mayo</t>
  </si>
  <si>
    <r>
      <t>Scia Parcela : 16,8 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 xml:space="preserve"> (4 surcos 0,7 m x 6 m)        COSECHA: 7 m</t>
    </r>
    <r>
      <rPr>
        <b/>
        <vertAlign val="superscript"/>
        <sz val="10"/>
        <rFont val="Arial"/>
        <family val="2"/>
      </rPr>
      <t>2</t>
    </r>
  </si>
  <si>
    <t>Altura (cm)</t>
  </si>
  <si>
    <t>Humedad</t>
  </si>
  <si>
    <t>Rendimiento</t>
  </si>
  <si>
    <t>N° O</t>
  </si>
  <si>
    <t>CRIADERO</t>
  </si>
  <si>
    <t>HIBRIDO</t>
  </si>
  <si>
    <t>Días E-VT</t>
  </si>
  <si>
    <t>Fecha VT</t>
  </si>
  <si>
    <t>Días E-R1</t>
  </si>
  <si>
    <t>Fecha R1</t>
  </si>
  <si>
    <t>plantas</t>
  </si>
  <si>
    <t>inserción</t>
  </si>
  <si>
    <t>Macollos/pl</t>
  </si>
  <si>
    <t>Densidad</t>
  </si>
  <si>
    <t>Espigas/pl</t>
  </si>
  <si>
    <t>P1000 g</t>
  </si>
  <si>
    <t>PH</t>
  </si>
  <si>
    <t>%</t>
  </si>
  <si>
    <t>Kg/ha (14,5% H°)</t>
  </si>
  <si>
    <t>Letras</t>
  </si>
  <si>
    <t>Nidera</t>
  </si>
  <si>
    <t>NS 7626 VIP 3 CL</t>
  </si>
  <si>
    <t xml:space="preserve">A           </t>
  </si>
  <si>
    <t xml:space="preserve">A B         </t>
  </si>
  <si>
    <t>ACA</t>
  </si>
  <si>
    <t>ACA EXP 24 MZ 214 VT3P</t>
  </si>
  <si>
    <t xml:space="preserve">  B C       </t>
  </si>
  <si>
    <t>ACA 477 VIP 3 CL</t>
  </si>
  <si>
    <t xml:space="preserve">  B C D     </t>
  </si>
  <si>
    <t>ACA 473 TRECEPTA</t>
  </si>
  <si>
    <t xml:space="preserve">    C D E   </t>
  </si>
  <si>
    <t>Bayer</t>
  </si>
  <si>
    <t>DK 69-62</t>
  </si>
  <si>
    <t>Don Saúl</t>
  </si>
  <si>
    <t>Exp H69</t>
  </si>
  <si>
    <t>ACA 471 VT3 PRO</t>
  </si>
  <si>
    <t>Exp H72</t>
  </si>
  <si>
    <t>ACA 482 VT3 PRO</t>
  </si>
  <si>
    <t xml:space="preserve">      D E F </t>
  </si>
  <si>
    <t>El Cencerro</t>
  </si>
  <si>
    <t>ACA EXP 23 MZ 220 VT3P</t>
  </si>
  <si>
    <t xml:space="preserve">        E F </t>
  </si>
  <si>
    <t>ACA 476 TRECEPTA</t>
  </si>
  <si>
    <t>Genesis</t>
  </si>
  <si>
    <t xml:space="preserve">          F </t>
  </si>
  <si>
    <t>% Hum</t>
  </si>
  <si>
    <t>Promedio</t>
  </si>
  <si>
    <t>dms P&lt;0,05</t>
  </si>
  <si>
    <t>C.V. %</t>
  </si>
  <si>
    <t>Máximo</t>
  </si>
  <si>
    <t>Mínimo</t>
  </si>
  <si>
    <t>*</t>
  </si>
  <si>
    <t>n.s.</t>
  </si>
  <si>
    <t>Los valores seguidos por la misma letra no difieren significativamente P&lt;0,05</t>
  </si>
  <si>
    <t xml:space="preserve">dms= Diferencias mínimas significativas P&lt;0,05 </t>
  </si>
  <si>
    <t xml:space="preserve">C.V.= Coeficiente de variación </t>
  </si>
  <si>
    <t>PH= Peso Hectolítrico corregido a 14,5% humedad</t>
  </si>
  <si>
    <t>n.s. sin efecto significativo del genotipo | * efecto significativo del genotipo</t>
  </si>
  <si>
    <t xml:space="preserve">NS 7624 VIP 3 CL </t>
  </si>
  <si>
    <t>NS 7765 VIP 3</t>
  </si>
  <si>
    <t>GEN 152 RRBT+</t>
  </si>
  <si>
    <t>Nº HIBRIDOS: 15</t>
  </si>
  <si>
    <t>CEC2325XP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</si>
</sst>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dd/mmm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</font>
    <font>
      <b/>
      <sz val="10"/>
      <name val="Arial"/>
      <family val="2"/>
    </font>
    <font>
      <sz val="11"/>
      <name val="Calibri"/>
      <family val="2"/>
      <scheme val="minor"/>
    </font>
    <font>
      <b/>
      <vertAlign val="superscript"/>
      <sz val="10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1"/>
      <name val="Arial"/>
      <family val="2"/>
    </font>
    <font>
      <sz val="10"/>
      <color rgb="FF000000"/>
      <name val="Arial"/>
      <family val="2"/>
    </font>
    <font>
      <sz val="10"/>
      <name val="Calibri"/>
      <family val="2"/>
    </font>
    <font>
      <b/>
      <sz val="14"/>
      <color theme="1"/>
      <name val="Calibri"/>
      <family val="2"/>
      <scheme val="minor"/>
    </font>
    <font>
      <b/>
      <sz val="14"/>
      <color theme="1"/>
      <name val="Arial"/>
      <family val="2"/>
    </font>
    <font>
      <b/>
      <sz val="10"/>
      <color rgb="FFC00000"/>
      <name val="Arial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0" fontId="3" fillId="0" borderId="0"/>
    <xf numFmtId="0" fontId="1" fillId="0" borderId="0"/>
    <xf numFmtId="0" fontId="1" fillId="0" borderId="0"/>
  </cellStyleXfs>
  <cellXfs count="62">
    <xf numFmtId="0" fontId="0" fillId="0" borderId="0" xfId="0"/>
    <xf numFmtId="0" fontId="3" fillId="0" borderId="0" xfId="1" applyAlignment="1">
      <alignment horizontal="left" vertical="center"/>
    </xf>
    <xf numFmtId="0" fontId="3" fillId="0" borderId="0" xfId="1"/>
    <xf numFmtId="0" fontId="4" fillId="0" borderId="0" xfId="1" applyFont="1" applyAlignment="1">
      <alignment horizontal="center"/>
    </xf>
    <xf numFmtId="0" fontId="4" fillId="0" borderId="0" xfId="1" applyFont="1"/>
    <xf numFmtId="0" fontId="1" fillId="0" borderId="0" xfId="1" applyFont="1" applyAlignment="1">
      <alignment horizontal="right"/>
    </xf>
    <xf numFmtId="0" fontId="1" fillId="0" borderId="0" xfId="1" applyFont="1" applyAlignment="1">
      <alignment horizontal="left"/>
    </xf>
    <xf numFmtId="0" fontId="3" fillId="0" borderId="0" xfId="1" applyAlignment="1">
      <alignment horizontal="center"/>
    </xf>
    <xf numFmtId="0" fontId="5" fillId="0" borderId="0" xfId="1" applyFont="1" applyAlignment="1">
      <alignment horizontal="left" vertical="center"/>
    </xf>
    <xf numFmtId="14" fontId="5" fillId="0" borderId="0" xfId="1" applyNumberFormat="1" applyFont="1"/>
    <xf numFmtId="0" fontId="6" fillId="0" borderId="0" xfId="1" applyFont="1" applyAlignment="1">
      <alignment horizontal="center"/>
    </xf>
    <xf numFmtId="0" fontId="5" fillId="0" borderId="0" xfId="1" applyFont="1" applyAlignment="1">
      <alignment horizontal="center"/>
    </xf>
    <xf numFmtId="0" fontId="7" fillId="0" borderId="0" xfId="1" applyFont="1" applyAlignment="1">
      <alignment horizontal="center"/>
    </xf>
    <xf numFmtId="14" fontId="3" fillId="0" borderId="0" xfId="1" applyNumberFormat="1"/>
    <xf numFmtId="0" fontId="8" fillId="0" borderId="0" xfId="1" applyFont="1" applyAlignment="1">
      <alignment horizontal="left" vertical="center"/>
    </xf>
    <xf numFmtId="0" fontId="2" fillId="0" borderId="0" xfId="1" applyFont="1" applyAlignment="1">
      <alignment vertical="center"/>
    </xf>
    <xf numFmtId="0" fontId="5" fillId="0" borderId="0" xfId="1" applyFont="1"/>
    <xf numFmtId="0" fontId="5" fillId="0" borderId="0" xfId="1" applyFont="1" applyAlignment="1">
      <alignment horizontal="center" vertical="center"/>
    </xf>
    <xf numFmtId="0" fontId="5" fillId="0" borderId="0" xfId="1" applyFont="1" applyAlignment="1">
      <alignment vertical="center"/>
    </xf>
    <xf numFmtId="0" fontId="6" fillId="0" borderId="0" xfId="1" applyFont="1" applyAlignment="1">
      <alignment vertical="center"/>
    </xf>
    <xf numFmtId="0" fontId="9" fillId="0" borderId="0" xfId="1" applyFont="1"/>
    <xf numFmtId="0" fontId="8" fillId="0" borderId="0" xfId="1" applyFont="1"/>
    <xf numFmtId="0" fontId="8" fillId="0" borderId="0" xfId="1" applyFont="1" applyAlignment="1">
      <alignment horizontal="center"/>
    </xf>
    <xf numFmtId="0" fontId="9" fillId="0" borderId="0" xfId="1" applyFont="1" applyAlignment="1">
      <alignment horizontal="center"/>
    </xf>
    <xf numFmtId="14" fontId="9" fillId="0" borderId="0" xfId="1" applyNumberFormat="1" applyFont="1"/>
    <xf numFmtId="0" fontId="11" fillId="0" borderId="0" xfId="1" applyFont="1" applyAlignment="1">
      <alignment horizontal="center"/>
    </xf>
    <xf numFmtId="0" fontId="11" fillId="0" borderId="0" xfId="1" applyFont="1"/>
    <xf numFmtId="0" fontId="12" fillId="0" borderId="0" xfId="1" applyFont="1"/>
    <xf numFmtId="0" fontId="5" fillId="0" borderId="0" xfId="2" applyFont="1" applyAlignment="1">
      <alignment horizontal="center" vertical="center"/>
    </xf>
    <xf numFmtId="0" fontId="13" fillId="0" borderId="3" xfId="1" applyFont="1" applyBorder="1" applyAlignment="1">
      <alignment horizontal="center"/>
    </xf>
    <xf numFmtId="0" fontId="8" fillId="0" borderId="1" xfId="1" applyFont="1" applyBorder="1" applyAlignment="1">
      <alignment horizontal="center"/>
    </xf>
    <xf numFmtId="0" fontId="8" fillId="0" borderId="3" xfId="1" applyFont="1" applyBorder="1" applyAlignment="1">
      <alignment horizontal="center"/>
    </xf>
    <xf numFmtId="0" fontId="8" fillId="0" borderId="4" xfId="1" applyFont="1" applyBorder="1" applyAlignment="1">
      <alignment horizontal="center"/>
    </xf>
    <xf numFmtId="0" fontId="8" fillId="0" borderId="5" xfId="1" applyFont="1" applyBorder="1" applyAlignment="1">
      <alignment horizontal="center"/>
    </xf>
    <xf numFmtId="0" fontId="5" fillId="0" borderId="3" xfId="1" applyFont="1" applyBorder="1"/>
    <xf numFmtId="1" fontId="0" fillId="0" borderId="0" xfId="0" applyNumberFormat="1"/>
    <xf numFmtId="14" fontId="0" fillId="0" borderId="0" xfId="0" applyNumberFormat="1"/>
    <xf numFmtId="164" fontId="0" fillId="0" borderId="0" xfId="0" applyNumberFormat="1"/>
    <xf numFmtId="0" fontId="14" fillId="0" borderId="0" xfId="1" applyFont="1" applyAlignment="1">
      <alignment horizontal="center"/>
    </xf>
    <xf numFmtId="2" fontId="3" fillId="0" borderId="0" xfId="1" applyNumberFormat="1" applyAlignment="1">
      <alignment horizontal="center"/>
    </xf>
    <xf numFmtId="165" fontId="15" fillId="0" borderId="0" xfId="1" applyNumberFormat="1" applyFont="1" applyAlignment="1">
      <alignment horizontal="center" vertical="center"/>
    </xf>
    <xf numFmtId="2" fontId="3" fillId="0" borderId="0" xfId="1" applyNumberFormat="1" applyAlignment="1">
      <alignment horizontal="center" vertical="center"/>
    </xf>
    <xf numFmtId="0" fontId="2" fillId="0" borderId="1" xfId="1" applyFont="1" applyBorder="1" applyAlignment="1">
      <alignment horizontal="center"/>
    </xf>
    <xf numFmtId="0" fontId="2" fillId="0" borderId="2" xfId="1" applyFont="1" applyBorder="1" applyAlignment="1">
      <alignment horizontal="center"/>
    </xf>
    <xf numFmtId="0" fontId="13" fillId="0" borderId="3" xfId="1" applyFont="1" applyBorder="1" applyAlignment="1">
      <alignment horizontal="left"/>
    </xf>
    <xf numFmtId="1" fontId="8" fillId="0" borderId="3" xfId="1" applyNumberFormat="1" applyFont="1" applyBorder="1" applyAlignment="1">
      <alignment horizontal="center"/>
    </xf>
    <xf numFmtId="14" fontId="8" fillId="0" borderId="3" xfId="1" applyNumberFormat="1" applyFont="1" applyBorder="1" applyAlignment="1">
      <alignment horizontal="center"/>
    </xf>
    <xf numFmtId="164" fontId="8" fillId="0" borderId="3" xfId="1" applyNumberFormat="1" applyFont="1" applyBorder="1" applyAlignment="1">
      <alignment horizontal="center"/>
    </xf>
    <xf numFmtId="164" fontId="2" fillId="0" borderId="3" xfId="3" applyNumberFormat="1" applyFont="1" applyBorder="1" applyAlignment="1">
      <alignment horizontal="center" vertical="center"/>
    </xf>
    <xf numFmtId="16" fontId="2" fillId="0" borderId="3" xfId="0" applyNumberFormat="1" applyFont="1" applyBorder="1" applyAlignment="1">
      <alignment horizontal="center"/>
    </xf>
    <xf numFmtId="164" fontId="2" fillId="0" borderId="3" xfId="3" applyNumberFormat="1" applyFont="1" applyBorder="1" applyAlignment="1">
      <alignment horizontal="center"/>
    </xf>
    <xf numFmtId="0" fontId="16" fillId="0" borderId="0" xfId="1" applyFont="1" applyAlignment="1">
      <alignment horizontal="center"/>
    </xf>
    <xf numFmtId="0" fontId="17" fillId="0" borderId="0" xfId="1" applyFont="1"/>
    <xf numFmtId="0" fontId="17" fillId="0" borderId="0" xfId="1" applyFont="1" applyAlignment="1">
      <alignment horizontal="left"/>
    </xf>
    <xf numFmtId="16" fontId="8" fillId="0" borderId="0" xfId="1" applyNumberFormat="1" applyFont="1" applyAlignment="1">
      <alignment horizontal="center"/>
    </xf>
    <xf numFmtId="16" fontId="18" fillId="0" borderId="0" xfId="1" applyNumberFormat="1" applyFont="1" applyAlignment="1">
      <alignment horizontal="center"/>
    </xf>
    <xf numFmtId="0" fontId="13" fillId="0" borderId="0" xfId="1" applyFont="1" applyAlignment="1">
      <alignment horizontal="left"/>
    </xf>
    <xf numFmtId="0" fontId="4" fillId="0" borderId="0" xfId="1" applyFont="1"/>
    <xf numFmtId="0" fontId="8" fillId="0" borderId="0" xfId="1" applyFont="1"/>
    <xf numFmtId="0" fontId="11" fillId="0" borderId="0" xfId="1" applyFont="1"/>
    <xf numFmtId="0" fontId="13" fillId="0" borderId="1" xfId="1" applyFont="1" applyBorder="1" applyAlignment="1">
      <alignment horizontal="center" wrapText="1"/>
    </xf>
    <xf numFmtId="0" fontId="13" fillId="0" borderId="2" xfId="1" applyFont="1" applyBorder="1" applyAlignment="1">
      <alignment horizontal="center" wrapText="1"/>
    </xf>
  </cellXfs>
  <cellStyles count="4">
    <cellStyle name="Normal" xfId="0" builtinId="0"/>
    <cellStyle name="Normal 2" xfId="1" xr:uid="{3A9169A4-7FC4-438E-A8FE-4E1C9B45CEA0}"/>
    <cellStyle name="Normal 3" xfId="3" xr:uid="{D2D61CC8-DBDA-4346-8196-1E4CC4447E02}"/>
    <cellStyle name="Normal 4" xfId="2" xr:uid="{55BCE70F-0EF3-48DF-983A-30455053675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Hoja1!$S$2:$S$7</c:f>
              <c:strCache>
                <c:ptCount val="6"/>
                <c:pt idx="0">
                  <c:v>Diciembre</c:v>
                </c:pt>
                <c:pt idx="1">
                  <c:v>Enero</c:v>
                </c:pt>
                <c:pt idx="2">
                  <c:v>Febrero</c:v>
                </c:pt>
                <c:pt idx="3">
                  <c:v>Marzo</c:v>
                </c:pt>
                <c:pt idx="4">
                  <c:v>Abril</c:v>
                </c:pt>
                <c:pt idx="5">
                  <c:v>Mayo</c:v>
                </c:pt>
              </c:strCache>
            </c:strRef>
          </c:cat>
          <c:val>
            <c:numRef>
              <c:f>Hoja1!$T$2:$T$7</c:f>
              <c:numCache>
                <c:formatCode>General</c:formatCode>
                <c:ptCount val="6"/>
                <c:pt idx="0">
                  <c:v>64</c:v>
                </c:pt>
                <c:pt idx="1">
                  <c:v>58</c:v>
                </c:pt>
                <c:pt idx="2">
                  <c:v>109</c:v>
                </c:pt>
                <c:pt idx="3">
                  <c:v>196</c:v>
                </c:pt>
                <c:pt idx="4">
                  <c:v>63</c:v>
                </c:pt>
                <c:pt idx="5">
                  <c:v>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875-4928-BF48-F312433A3ED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93013104"/>
        <c:axId val="555787648"/>
      </c:barChart>
      <c:catAx>
        <c:axId val="6930131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s-AR"/>
          </a:p>
        </c:txPr>
        <c:crossAx val="555787648"/>
        <c:crosses val="autoZero"/>
        <c:auto val="1"/>
        <c:lblAlgn val="ctr"/>
        <c:lblOffset val="100"/>
        <c:noMultiLvlLbl val="0"/>
      </c:catAx>
      <c:valAx>
        <c:axId val="555787648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AR" sz="1000" b="0" i="0" u="none" strike="noStrike" kern="1200" baseline="0">
                    <a:solidFill>
                      <a:sysClr val="windowText" lastClr="000000"/>
                    </a:solidFill>
                  </a:rPr>
                  <a:t>Lluvias acumuladas (mm)</a:t>
                </a:r>
              </a:p>
            </c:rich>
          </c:tx>
          <c:layout>
            <c:manualLayout>
              <c:xMode val="edge"/>
              <c:yMode val="edge"/>
              <c:x val="2.5000000000000001E-2"/>
              <c:y val="0.1459875328083989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s-A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s-AR"/>
          </a:p>
        </c:txPr>
        <c:crossAx val="693013104"/>
        <c:crosses val="autoZero"/>
        <c:crossBetween val="between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es-A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658244</xdr:colOff>
      <xdr:row>3</xdr:row>
      <xdr:rowOff>188798</xdr:rowOff>
    </xdr:from>
    <xdr:to>
      <xdr:col>11</xdr:col>
      <xdr:colOff>454780</xdr:colOff>
      <xdr:row>7</xdr:row>
      <xdr:rowOff>187784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4F27B43-AFCF-4F3D-8CB0-860DC37773B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44919" y="779348"/>
          <a:ext cx="1320536" cy="7609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20</xdr:col>
      <xdr:colOff>685800</xdr:colOff>
      <xdr:row>1</xdr:row>
      <xdr:rowOff>109537</xdr:rowOff>
    </xdr:from>
    <xdr:to>
      <xdr:col>25</xdr:col>
      <xdr:colOff>314325</xdr:colOff>
      <xdr:row>12</xdr:row>
      <xdr:rowOff>57150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0704CF20-FB3B-6875-EB90-DDA96386332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F8F22B-03BB-40B7-8D9D-D5CE6325238D}">
  <dimension ref="A1:U40"/>
  <sheetViews>
    <sheetView tabSelected="1" topLeftCell="A10" workbookViewId="0">
      <selection activeCell="C23" sqref="C23"/>
    </sheetView>
  </sheetViews>
  <sheetFormatPr baseColWidth="10" defaultRowHeight="15" x14ac:dyDescent="0.25"/>
  <cols>
    <col min="16" max="16" width="15.5703125" bestFit="1" customWidth="1"/>
  </cols>
  <sheetData>
    <row r="1" spans="1:21" ht="15.75" x14ac:dyDescent="0.25">
      <c r="A1" s="1"/>
      <c r="B1" s="2"/>
      <c r="C1" s="3" t="s">
        <v>0</v>
      </c>
      <c r="D1" s="57" t="s">
        <v>1</v>
      </c>
      <c r="E1" s="57"/>
      <c r="F1" s="57"/>
      <c r="G1" s="57"/>
      <c r="H1" s="57"/>
      <c r="I1" s="57"/>
      <c r="J1" s="57"/>
      <c r="K1" s="57"/>
      <c r="L1" s="57"/>
      <c r="M1" s="57"/>
      <c r="N1" s="57"/>
      <c r="O1" s="2"/>
      <c r="P1" s="2"/>
      <c r="Q1" s="2"/>
      <c r="R1" s="2"/>
      <c r="S1" s="2" t="s">
        <v>2</v>
      </c>
      <c r="T1" t="s">
        <v>3</v>
      </c>
    </row>
    <row r="2" spans="1:21" ht="15.75" x14ac:dyDescent="0.25">
      <c r="A2" s="1"/>
      <c r="B2" s="2"/>
      <c r="C2" s="2"/>
      <c r="D2" s="2"/>
      <c r="E2" s="4"/>
      <c r="F2" s="3"/>
      <c r="G2" s="4"/>
      <c r="H2" s="4"/>
      <c r="I2" s="3"/>
      <c r="J2" s="5" t="s">
        <v>4</v>
      </c>
      <c r="K2" s="6" t="s">
        <v>5</v>
      </c>
      <c r="L2" s="7"/>
      <c r="M2" s="7"/>
      <c r="O2" s="2"/>
      <c r="P2" s="2"/>
      <c r="Q2" s="2"/>
      <c r="R2" s="2"/>
      <c r="S2" s="2" t="s">
        <v>6</v>
      </c>
      <c r="T2">
        <v>64</v>
      </c>
    </row>
    <row r="3" spans="1:21" x14ac:dyDescent="0.25">
      <c r="A3" s="1"/>
      <c r="B3" s="2"/>
      <c r="C3" s="2"/>
      <c r="D3" s="7"/>
      <c r="E3" s="2"/>
      <c r="F3" s="7"/>
      <c r="G3" s="2"/>
      <c r="H3" s="2"/>
      <c r="J3" s="7"/>
      <c r="L3" s="5" t="s">
        <v>7</v>
      </c>
      <c r="M3" s="7"/>
      <c r="N3" s="7"/>
      <c r="O3" s="2"/>
      <c r="P3" s="2"/>
      <c r="Q3" s="2"/>
      <c r="R3" s="2"/>
      <c r="S3" s="2" t="s">
        <v>8</v>
      </c>
      <c r="T3">
        <v>58</v>
      </c>
    </row>
    <row r="4" spans="1:21" x14ac:dyDescent="0.25">
      <c r="A4" s="8" t="s">
        <v>9</v>
      </c>
      <c r="B4" s="9" t="s">
        <v>10</v>
      </c>
      <c r="C4" s="9"/>
      <c r="D4" s="10"/>
      <c r="E4" s="11" t="s">
        <v>11</v>
      </c>
      <c r="G4" s="9">
        <v>45650</v>
      </c>
      <c r="H4" s="9"/>
      <c r="I4" s="12"/>
      <c r="J4" s="7"/>
      <c r="K4" s="7"/>
      <c r="L4" s="7"/>
      <c r="M4" s="7"/>
      <c r="N4" s="7"/>
      <c r="O4" s="2"/>
      <c r="P4" s="13"/>
      <c r="Q4" s="2"/>
      <c r="R4" s="2"/>
      <c r="S4" s="2" t="s">
        <v>12</v>
      </c>
      <c r="T4">
        <v>109</v>
      </c>
    </row>
    <row r="5" spans="1:21" x14ac:dyDescent="0.25">
      <c r="A5" s="8" t="s">
        <v>13</v>
      </c>
      <c r="B5" s="2"/>
      <c r="C5" s="2"/>
      <c r="D5" s="7"/>
      <c r="E5" s="2"/>
      <c r="F5" s="7"/>
      <c r="G5" s="2"/>
      <c r="H5" s="2"/>
      <c r="I5" s="7"/>
      <c r="J5" s="7"/>
      <c r="K5" s="7"/>
      <c r="L5" s="7"/>
      <c r="M5" s="7"/>
      <c r="N5" s="7"/>
      <c r="O5" s="2"/>
      <c r="P5" s="13"/>
      <c r="Q5" s="2"/>
      <c r="R5" s="2"/>
      <c r="S5" s="2" t="s">
        <v>14</v>
      </c>
      <c r="T5">
        <v>196</v>
      </c>
    </row>
    <row r="6" spans="1:21" x14ac:dyDescent="0.25">
      <c r="A6" s="14" t="s">
        <v>15</v>
      </c>
      <c r="B6" s="15"/>
      <c r="C6" s="16" t="s">
        <v>16</v>
      </c>
      <c r="D6" s="17"/>
      <c r="E6" s="18" t="s">
        <v>17</v>
      </c>
      <c r="F6" s="17"/>
      <c r="G6" s="19"/>
      <c r="H6" s="19"/>
      <c r="I6" s="7"/>
      <c r="J6" s="7"/>
      <c r="K6" s="7"/>
      <c r="L6" s="7"/>
      <c r="M6" s="7"/>
      <c r="N6" s="7"/>
      <c r="O6" s="2"/>
      <c r="P6" s="13"/>
      <c r="Q6" s="2"/>
      <c r="R6" s="2"/>
      <c r="S6" s="20" t="s">
        <v>18</v>
      </c>
      <c r="T6">
        <v>63</v>
      </c>
    </row>
    <row r="7" spans="1:21" x14ac:dyDescent="0.25">
      <c r="A7" s="8" t="s">
        <v>19</v>
      </c>
      <c r="B7" s="16"/>
      <c r="C7" s="16"/>
      <c r="D7" s="11"/>
      <c r="E7" s="2"/>
      <c r="F7" s="7"/>
      <c r="G7" s="2"/>
      <c r="H7" s="2"/>
      <c r="I7" s="7"/>
      <c r="J7" s="7"/>
      <c r="K7" s="7"/>
      <c r="L7" s="7"/>
      <c r="M7" s="7"/>
      <c r="N7" s="7"/>
      <c r="O7" s="2"/>
      <c r="P7" s="13"/>
      <c r="Q7" s="2"/>
      <c r="R7" s="2"/>
      <c r="S7" s="2" t="s">
        <v>20</v>
      </c>
      <c r="T7">
        <v>24</v>
      </c>
    </row>
    <row r="8" spans="1:21" x14ac:dyDescent="0.25">
      <c r="A8" s="14" t="s">
        <v>21</v>
      </c>
      <c r="B8" s="21"/>
      <c r="C8" s="21"/>
      <c r="D8" s="22"/>
      <c r="E8" s="2"/>
      <c r="F8" s="7"/>
      <c r="G8" s="2"/>
      <c r="H8" s="2"/>
      <c r="I8" s="23"/>
      <c r="J8" s="23"/>
      <c r="K8" s="23"/>
      <c r="L8" s="23"/>
      <c r="M8" s="23"/>
      <c r="N8" s="23"/>
      <c r="O8" s="20"/>
      <c r="P8" s="24"/>
      <c r="Q8" s="20"/>
      <c r="R8" s="20"/>
    </row>
    <row r="9" spans="1:21" x14ac:dyDescent="0.25">
      <c r="A9" s="8" t="s">
        <v>83</v>
      </c>
      <c r="B9" s="16"/>
      <c r="C9" s="2"/>
      <c r="D9" s="7"/>
      <c r="E9" s="13"/>
      <c r="F9" s="7"/>
      <c r="G9" s="2"/>
      <c r="H9" s="2"/>
      <c r="I9" s="7"/>
      <c r="J9" s="7"/>
      <c r="K9" s="7"/>
      <c r="L9" s="7"/>
      <c r="M9" s="7"/>
      <c r="N9" s="2"/>
      <c r="O9" s="13"/>
      <c r="P9" s="2"/>
      <c r="Q9" s="2"/>
      <c r="R9" s="20"/>
      <c r="S9" s="2"/>
    </row>
    <row r="10" spans="1:21" ht="20.25" customHeight="1" x14ac:dyDescent="0.25">
      <c r="A10" s="25"/>
      <c r="B10" s="26"/>
      <c r="C10" s="26"/>
      <c r="D10" s="25"/>
      <c r="E10" s="27"/>
      <c r="F10" s="25"/>
      <c r="G10" s="26"/>
      <c r="H10" s="60" t="s">
        <v>22</v>
      </c>
      <c r="I10" s="61"/>
      <c r="J10" s="28"/>
      <c r="K10" s="25"/>
      <c r="L10" s="25"/>
      <c r="M10" s="25"/>
      <c r="N10" s="25"/>
      <c r="O10" s="29" t="s">
        <v>23</v>
      </c>
      <c r="P10" s="29" t="s">
        <v>24</v>
      </c>
      <c r="Q10" s="2"/>
      <c r="R10" s="20"/>
      <c r="S10" s="13"/>
      <c r="U10" s="13"/>
    </row>
    <row r="11" spans="1:21" x14ac:dyDescent="0.25">
      <c r="A11" s="30" t="s">
        <v>25</v>
      </c>
      <c r="B11" s="31" t="s">
        <v>26</v>
      </c>
      <c r="C11" s="31" t="s">
        <v>27</v>
      </c>
      <c r="D11" s="32" t="s">
        <v>28</v>
      </c>
      <c r="E11" s="30" t="s">
        <v>29</v>
      </c>
      <c r="F11" s="31" t="s">
        <v>30</v>
      </c>
      <c r="G11" s="31" t="s">
        <v>31</v>
      </c>
      <c r="H11" s="30" t="s">
        <v>32</v>
      </c>
      <c r="I11" s="31" t="s">
        <v>33</v>
      </c>
      <c r="J11" s="33" t="s">
        <v>34</v>
      </c>
      <c r="K11" s="31" t="s">
        <v>35</v>
      </c>
      <c r="L11" s="31" t="s">
        <v>36</v>
      </c>
      <c r="M11" s="32" t="s">
        <v>37</v>
      </c>
      <c r="N11" s="31" t="s">
        <v>38</v>
      </c>
      <c r="O11" s="31" t="s">
        <v>39</v>
      </c>
      <c r="P11" s="31" t="s">
        <v>40</v>
      </c>
      <c r="Q11" s="34" t="s">
        <v>41</v>
      </c>
      <c r="R11" s="20"/>
      <c r="S11" s="20"/>
      <c r="U11" s="20"/>
    </row>
    <row r="12" spans="1:21" x14ac:dyDescent="0.25">
      <c r="A12">
        <v>16</v>
      </c>
      <c r="B12" t="s">
        <v>42</v>
      </c>
      <c r="C12" t="s">
        <v>43</v>
      </c>
      <c r="D12" s="35">
        <v>69.75</v>
      </c>
      <c r="E12" s="36">
        <f t="shared" ref="E12:E26" si="0">D12+$G$4</f>
        <v>45719.75</v>
      </c>
      <c r="F12" s="35">
        <v>71.5</v>
      </c>
      <c r="G12" s="36">
        <f t="shared" ref="G12:G26" si="1">F12+$G$4</f>
        <v>45721.5</v>
      </c>
      <c r="H12" s="35">
        <v>161</v>
      </c>
      <c r="I12" s="35">
        <v>60</v>
      </c>
      <c r="J12" s="37">
        <v>0.13</v>
      </c>
      <c r="K12" s="35">
        <v>24500</v>
      </c>
      <c r="L12" s="37">
        <v>1.22</v>
      </c>
      <c r="M12" s="35">
        <v>278.08</v>
      </c>
      <c r="N12" s="37">
        <v>51.63</v>
      </c>
      <c r="O12" s="37">
        <v>24.65</v>
      </c>
      <c r="P12" s="35">
        <v>4531.72</v>
      </c>
      <c r="Q12" t="s">
        <v>44</v>
      </c>
    </row>
    <row r="13" spans="1:21" x14ac:dyDescent="0.25">
      <c r="A13">
        <v>17</v>
      </c>
      <c r="B13" t="s">
        <v>42</v>
      </c>
      <c r="C13" t="s">
        <v>80</v>
      </c>
      <c r="D13" s="35">
        <v>68.75</v>
      </c>
      <c r="E13" s="36">
        <f t="shared" si="0"/>
        <v>45718.75</v>
      </c>
      <c r="F13" s="35">
        <v>70.25</v>
      </c>
      <c r="G13" s="36">
        <f t="shared" si="1"/>
        <v>45720.25</v>
      </c>
      <c r="H13" s="35">
        <v>155</v>
      </c>
      <c r="I13" s="35">
        <v>60</v>
      </c>
      <c r="J13" s="37">
        <v>0.17</v>
      </c>
      <c r="K13" s="35">
        <v>23750</v>
      </c>
      <c r="L13" s="37">
        <v>1.2</v>
      </c>
      <c r="M13" s="35">
        <v>288.98</v>
      </c>
      <c r="N13" s="37">
        <v>54.15</v>
      </c>
      <c r="O13" s="37">
        <v>21.6</v>
      </c>
      <c r="P13" s="35">
        <v>4209.43</v>
      </c>
      <c r="Q13" t="s">
        <v>45</v>
      </c>
    </row>
    <row r="14" spans="1:21" x14ac:dyDescent="0.25">
      <c r="A14">
        <v>7</v>
      </c>
      <c r="B14" t="s">
        <v>46</v>
      </c>
      <c r="C14" t="s">
        <v>47</v>
      </c>
      <c r="D14" s="35">
        <v>69.75</v>
      </c>
      <c r="E14" s="36">
        <f t="shared" si="0"/>
        <v>45719.75</v>
      </c>
      <c r="F14" s="35">
        <v>71.5</v>
      </c>
      <c r="G14" s="36">
        <f t="shared" si="1"/>
        <v>45721.5</v>
      </c>
      <c r="H14" s="35">
        <v>171</v>
      </c>
      <c r="I14" s="35">
        <v>68</v>
      </c>
      <c r="J14" s="37">
        <v>0.11</v>
      </c>
      <c r="K14" s="35">
        <v>24250</v>
      </c>
      <c r="L14" s="37">
        <v>1.1399999999999999</v>
      </c>
      <c r="M14" s="35">
        <v>230.73</v>
      </c>
      <c r="N14" s="37">
        <v>62.13</v>
      </c>
      <c r="O14" s="37">
        <v>18.3</v>
      </c>
      <c r="P14" s="35">
        <v>3795.67</v>
      </c>
      <c r="Q14" t="s">
        <v>48</v>
      </c>
    </row>
    <row r="15" spans="1:21" x14ac:dyDescent="0.25">
      <c r="A15">
        <v>4</v>
      </c>
      <c r="B15" t="s">
        <v>46</v>
      </c>
      <c r="C15" t="s">
        <v>49</v>
      </c>
      <c r="D15" s="35">
        <v>73.75</v>
      </c>
      <c r="E15" s="36">
        <f t="shared" si="0"/>
        <v>45723.75</v>
      </c>
      <c r="F15" s="35">
        <v>74.5</v>
      </c>
      <c r="G15" s="36">
        <f t="shared" si="1"/>
        <v>45724.5</v>
      </c>
      <c r="H15" s="35">
        <v>164</v>
      </c>
      <c r="I15" s="35">
        <v>68</v>
      </c>
      <c r="J15" s="37">
        <v>0.16</v>
      </c>
      <c r="K15" s="35">
        <v>23750</v>
      </c>
      <c r="L15" s="37">
        <v>1.1299999999999999</v>
      </c>
      <c r="M15" s="35">
        <v>283.18</v>
      </c>
      <c r="N15" s="37">
        <v>53.5</v>
      </c>
      <c r="O15" s="37">
        <v>23</v>
      </c>
      <c r="P15" s="35">
        <v>3739.08</v>
      </c>
      <c r="Q15" t="s">
        <v>50</v>
      </c>
    </row>
    <row r="16" spans="1:21" x14ac:dyDescent="0.25">
      <c r="A16">
        <v>2</v>
      </c>
      <c r="B16" t="s">
        <v>46</v>
      </c>
      <c r="C16" t="s">
        <v>51</v>
      </c>
      <c r="D16" s="35">
        <v>67</v>
      </c>
      <c r="E16" s="36">
        <f t="shared" si="0"/>
        <v>45717</v>
      </c>
      <c r="F16" s="35">
        <v>68.75</v>
      </c>
      <c r="G16" s="36">
        <f t="shared" si="1"/>
        <v>45718.75</v>
      </c>
      <c r="H16" s="35">
        <v>158</v>
      </c>
      <c r="I16" s="35">
        <v>60</v>
      </c>
      <c r="J16" s="37">
        <v>0.19</v>
      </c>
      <c r="K16" s="35">
        <v>23500</v>
      </c>
      <c r="L16" s="37">
        <v>1.21</v>
      </c>
      <c r="M16" s="35">
        <v>291</v>
      </c>
      <c r="N16" s="37">
        <v>56.2</v>
      </c>
      <c r="O16" s="37">
        <v>21.75</v>
      </c>
      <c r="P16" s="35">
        <v>3565.07</v>
      </c>
      <c r="Q16" t="s">
        <v>52</v>
      </c>
    </row>
    <row r="17" spans="1:17" x14ac:dyDescent="0.25">
      <c r="A17">
        <v>13</v>
      </c>
      <c r="B17" t="s">
        <v>53</v>
      </c>
      <c r="C17" t="s">
        <v>54</v>
      </c>
      <c r="D17" s="35">
        <v>71.75</v>
      </c>
      <c r="E17" s="36">
        <f t="shared" si="0"/>
        <v>45721.75</v>
      </c>
      <c r="F17" s="35">
        <v>73.25</v>
      </c>
      <c r="G17" s="36">
        <f t="shared" si="1"/>
        <v>45723.25</v>
      </c>
      <c r="H17" s="35">
        <v>159</v>
      </c>
      <c r="I17" s="35">
        <v>57.999999999999993</v>
      </c>
      <c r="J17" s="37">
        <v>0.08</v>
      </c>
      <c r="K17" s="35">
        <v>23750</v>
      </c>
      <c r="L17" s="37">
        <v>1.07</v>
      </c>
      <c r="M17" s="35">
        <v>268.18</v>
      </c>
      <c r="N17" s="37">
        <v>59.63</v>
      </c>
      <c r="O17" s="37">
        <v>19.079999999999998</v>
      </c>
      <c r="P17" s="35">
        <v>3542.24</v>
      </c>
      <c r="Q17" t="s">
        <v>52</v>
      </c>
    </row>
    <row r="18" spans="1:17" x14ac:dyDescent="0.25">
      <c r="A18">
        <v>26</v>
      </c>
      <c r="B18" t="s">
        <v>55</v>
      </c>
      <c r="C18" t="s">
        <v>56</v>
      </c>
      <c r="D18" s="35">
        <v>73.75</v>
      </c>
      <c r="E18" s="36">
        <f t="shared" si="0"/>
        <v>45723.75</v>
      </c>
      <c r="F18" s="35">
        <v>75</v>
      </c>
      <c r="G18" s="36">
        <f t="shared" si="1"/>
        <v>45725</v>
      </c>
      <c r="H18" s="35">
        <v>163</v>
      </c>
      <c r="I18" s="35">
        <v>60</v>
      </c>
      <c r="J18" s="37">
        <v>0.21</v>
      </c>
      <c r="K18" s="35">
        <v>23500</v>
      </c>
      <c r="L18" s="37">
        <v>1.29</v>
      </c>
      <c r="M18" s="35">
        <v>271.75</v>
      </c>
      <c r="N18" s="37">
        <v>55.88</v>
      </c>
      <c r="O18" s="37">
        <v>21.93</v>
      </c>
      <c r="P18" s="35">
        <v>3467.27</v>
      </c>
      <c r="Q18" t="s">
        <v>52</v>
      </c>
    </row>
    <row r="19" spans="1:17" x14ac:dyDescent="0.25">
      <c r="A19">
        <v>18</v>
      </c>
      <c r="B19" t="s">
        <v>42</v>
      </c>
      <c r="C19" t="s">
        <v>81</v>
      </c>
      <c r="D19" s="35">
        <v>68.25</v>
      </c>
      <c r="E19" s="36">
        <f t="shared" si="0"/>
        <v>45718.25</v>
      </c>
      <c r="F19" s="35">
        <v>70</v>
      </c>
      <c r="G19" s="36">
        <f t="shared" si="1"/>
        <v>45720</v>
      </c>
      <c r="H19" s="35">
        <v>153</v>
      </c>
      <c r="I19" s="35">
        <v>57.999999999999993</v>
      </c>
      <c r="J19" s="37">
        <v>0.11</v>
      </c>
      <c r="K19" s="35">
        <v>23250</v>
      </c>
      <c r="L19" s="37">
        <v>1.07</v>
      </c>
      <c r="M19" s="35">
        <v>301.27999999999997</v>
      </c>
      <c r="N19" s="37">
        <v>48.73</v>
      </c>
      <c r="O19" s="37">
        <v>26.25</v>
      </c>
      <c r="P19" s="35">
        <v>3416.38</v>
      </c>
      <c r="Q19" t="s">
        <v>52</v>
      </c>
    </row>
    <row r="20" spans="1:17" x14ac:dyDescent="0.25">
      <c r="A20">
        <v>1</v>
      </c>
      <c r="B20" t="s">
        <v>46</v>
      </c>
      <c r="C20" t="s">
        <v>57</v>
      </c>
      <c r="D20" s="35">
        <v>70.25</v>
      </c>
      <c r="E20" s="36">
        <f t="shared" si="0"/>
        <v>45720.25</v>
      </c>
      <c r="F20" s="35">
        <v>72</v>
      </c>
      <c r="G20" s="36">
        <f t="shared" si="1"/>
        <v>45722</v>
      </c>
      <c r="H20" s="35">
        <v>154</v>
      </c>
      <c r="I20" s="35">
        <v>60</v>
      </c>
      <c r="J20" s="37">
        <v>0.03</v>
      </c>
      <c r="K20" s="35">
        <v>23500</v>
      </c>
      <c r="L20" s="37">
        <v>1.08</v>
      </c>
      <c r="M20" s="35">
        <v>281.33</v>
      </c>
      <c r="N20" s="37">
        <v>59.88</v>
      </c>
      <c r="O20" s="37">
        <v>19.3</v>
      </c>
      <c r="P20" s="35">
        <v>3389.51</v>
      </c>
      <c r="Q20" t="s">
        <v>52</v>
      </c>
    </row>
    <row r="21" spans="1:17" x14ac:dyDescent="0.25">
      <c r="A21">
        <v>27</v>
      </c>
      <c r="B21" t="s">
        <v>55</v>
      </c>
      <c r="C21" t="s">
        <v>58</v>
      </c>
      <c r="D21" s="35">
        <v>75</v>
      </c>
      <c r="E21" s="36">
        <f t="shared" si="0"/>
        <v>45725</v>
      </c>
      <c r="F21" s="35">
        <v>76</v>
      </c>
      <c r="G21" s="36">
        <f t="shared" si="1"/>
        <v>45726</v>
      </c>
      <c r="H21" s="35">
        <v>164</v>
      </c>
      <c r="I21" s="35">
        <v>55.000000000000007</v>
      </c>
      <c r="J21" s="37">
        <v>0.04</v>
      </c>
      <c r="K21" s="35">
        <v>23250</v>
      </c>
      <c r="L21" s="37">
        <v>1.07</v>
      </c>
      <c r="M21" s="35">
        <v>296.2</v>
      </c>
      <c r="N21" s="37">
        <v>58.4</v>
      </c>
      <c r="O21" s="37">
        <v>19.600000000000001</v>
      </c>
      <c r="P21" s="35">
        <v>3360.34</v>
      </c>
      <c r="Q21" t="s">
        <v>52</v>
      </c>
    </row>
    <row r="22" spans="1:17" x14ac:dyDescent="0.25">
      <c r="A22">
        <v>5</v>
      </c>
      <c r="B22" t="s">
        <v>46</v>
      </c>
      <c r="C22" t="s">
        <v>59</v>
      </c>
      <c r="D22" s="35">
        <v>71.25</v>
      </c>
      <c r="E22" s="36">
        <f t="shared" si="0"/>
        <v>45721.25</v>
      </c>
      <c r="F22" s="35">
        <v>73</v>
      </c>
      <c r="G22" s="36">
        <f t="shared" si="1"/>
        <v>45723</v>
      </c>
      <c r="H22" s="35">
        <v>171</v>
      </c>
      <c r="I22" s="35">
        <v>65</v>
      </c>
      <c r="J22" s="37">
        <v>0.12</v>
      </c>
      <c r="K22" s="35">
        <v>23000</v>
      </c>
      <c r="L22" s="37">
        <v>1.1200000000000001</v>
      </c>
      <c r="M22" s="35">
        <v>257.18</v>
      </c>
      <c r="N22" s="37">
        <v>55.53</v>
      </c>
      <c r="O22" s="37">
        <v>20.8</v>
      </c>
      <c r="P22" s="35">
        <v>3208.33</v>
      </c>
      <c r="Q22" t="s">
        <v>60</v>
      </c>
    </row>
    <row r="23" spans="1:17" x14ac:dyDescent="0.25">
      <c r="A23">
        <v>8</v>
      </c>
      <c r="B23" t="s">
        <v>61</v>
      </c>
      <c r="C23" t="s">
        <v>84</v>
      </c>
      <c r="D23" s="35">
        <v>72.75</v>
      </c>
      <c r="E23" s="36">
        <f t="shared" si="0"/>
        <v>45722.75</v>
      </c>
      <c r="F23" s="35">
        <v>73.5</v>
      </c>
      <c r="G23" s="36">
        <f t="shared" si="1"/>
        <v>45723.5</v>
      </c>
      <c r="H23" s="35">
        <v>164</v>
      </c>
      <c r="I23" s="35">
        <v>70</v>
      </c>
      <c r="J23" s="37">
        <v>0.08</v>
      </c>
      <c r="K23" s="35">
        <v>23500</v>
      </c>
      <c r="L23" s="37">
        <v>1.0900000000000001</v>
      </c>
      <c r="M23" s="35">
        <v>254.58</v>
      </c>
      <c r="N23" s="37">
        <v>55.15</v>
      </c>
      <c r="O23" s="37">
        <v>24.23</v>
      </c>
      <c r="P23" s="35">
        <v>3203.82</v>
      </c>
      <c r="Q23" t="s">
        <v>60</v>
      </c>
    </row>
    <row r="24" spans="1:17" x14ac:dyDescent="0.25">
      <c r="A24">
        <v>6</v>
      </c>
      <c r="B24" t="s">
        <v>46</v>
      </c>
      <c r="C24" t="s">
        <v>62</v>
      </c>
      <c r="D24" s="35">
        <v>75</v>
      </c>
      <c r="E24" s="36">
        <f t="shared" si="0"/>
        <v>45725</v>
      </c>
      <c r="F24" s="35">
        <v>76.75</v>
      </c>
      <c r="G24" s="36">
        <f t="shared" si="1"/>
        <v>45726.75</v>
      </c>
      <c r="H24" s="35">
        <v>155</v>
      </c>
      <c r="I24" s="35">
        <v>56.000000000000007</v>
      </c>
      <c r="J24" s="37">
        <v>0.1</v>
      </c>
      <c r="K24" s="35">
        <v>24250</v>
      </c>
      <c r="L24" s="37">
        <v>1.06</v>
      </c>
      <c r="M24" s="35">
        <v>270.89999999999998</v>
      </c>
      <c r="N24" s="37">
        <v>61.3</v>
      </c>
      <c r="O24" s="37">
        <v>17.78</v>
      </c>
      <c r="P24" s="35">
        <v>3174.19</v>
      </c>
      <c r="Q24" t="s">
        <v>63</v>
      </c>
    </row>
    <row r="25" spans="1:17" x14ac:dyDescent="0.25">
      <c r="A25">
        <v>3</v>
      </c>
      <c r="B25" t="s">
        <v>46</v>
      </c>
      <c r="C25" t="s">
        <v>64</v>
      </c>
      <c r="D25" s="35">
        <v>72.5</v>
      </c>
      <c r="E25" s="36">
        <f t="shared" si="0"/>
        <v>45722.5</v>
      </c>
      <c r="F25" s="35">
        <v>73</v>
      </c>
      <c r="G25" s="36">
        <f t="shared" si="1"/>
        <v>45723</v>
      </c>
      <c r="H25" s="35">
        <v>160</v>
      </c>
      <c r="I25" s="35">
        <v>61</v>
      </c>
      <c r="J25" s="37">
        <v>0.08</v>
      </c>
      <c r="K25" s="35">
        <v>23000</v>
      </c>
      <c r="L25" s="37">
        <v>1.1200000000000001</v>
      </c>
      <c r="M25" s="35">
        <v>247.08</v>
      </c>
      <c r="N25" s="37">
        <v>54.43</v>
      </c>
      <c r="O25" s="37">
        <v>23.15</v>
      </c>
      <c r="P25" s="35">
        <v>3071.77</v>
      </c>
      <c r="Q25" t="s">
        <v>63</v>
      </c>
    </row>
    <row r="26" spans="1:17" x14ac:dyDescent="0.25">
      <c r="A26">
        <v>23</v>
      </c>
      <c r="B26" t="s">
        <v>65</v>
      </c>
      <c r="C26" t="s">
        <v>82</v>
      </c>
      <c r="D26" s="35">
        <v>68.25</v>
      </c>
      <c r="E26" s="36">
        <f t="shared" si="0"/>
        <v>45718.25</v>
      </c>
      <c r="F26" s="35">
        <v>70.5</v>
      </c>
      <c r="G26" s="36">
        <f t="shared" si="1"/>
        <v>45720.5</v>
      </c>
      <c r="H26" s="35">
        <v>154</v>
      </c>
      <c r="I26" s="35">
        <v>55.000000000000007</v>
      </c>
      <c r="J26" s="37">
        <v>0.08</v>
      </c>
      <c r="K26" s="35">
        <v>23500</v>
      </c>
      <c r="L26" s="37">
        <v>0.97</v>
      </c>
      <c r="M26" s="35">
        <v>262.43</v>
      </c>
      <c r="N26" s="37">
        <v>66.8</v>
      </c>
      <c r="O26" s="37">
        <v>14.98</v>
      </c>
      <c r="P26" s="35">
        <v>2728.68</v>
      </c>
      <c r="Q26" t="s">
        <v>66</v>
      </c>
    </row>
    <row r="27" spans="1:17" x14ac:dyDescent="0.25">
      <c r="A27" s="7"/>
      <c r="B27" s="38"/>
      <c r="C27" s="38"/>
      <c r="D27" s="39"/>
      <c r="E27" s="40"/>
      <c r="F27" s="41"/>
      <c r="G27" s="40"/>
      <c r="H27" s="40"/>
      <c r="I27" s="40"/>
      <c r="J27" s="39"/>
      <c r="K27" s="39"/>
      <c r="L27" s="39"/>
      <c r="M27" s="39"/>
      <c r="N27" s="39"/>
      <c r="O27" s="39"/>
      <c r="P27" s="39"/>
      <c r="Q27" s="41"/>
    </row>
    <row r="28" spans="1:17" x14ac:dyDescent="0.25">
      <c r="A28" s="2"/>
      <c r="B28" s="2"/>
      <c r="C28" s="2"/>
      <c r="D28" s="2"/>
      <c r="E28" s="2"/>
      <c r="F28" s="2"/>
      <c r="G28" s="2"/>
      <c r="H28" s="42" t="s">
        <v>22</v>
      </c>
      <c r="I28" s="43"/>
      <c r="J28" s="28"/>
      <c r="K28" s="2"/>
      <c r="L28" s="2"/>
      <c r="M28" s="2"/>
      <c r="N28" s="2"/>
      <c r="O28" s="2"/>
      <c r="P28" s="44" t="s">
        <v>24</v>
      </c>
    </row>
    <row r="29" spans="1:17" x14ac:dyDescent="0.25">
      <c r="A29" s="25"/>
      <c r="B29" s="26"/>
      <c r="C29" s="26"/>
      <c r="D29" s="31" t="s">
        <v>28</v>
      </c>
      <c r="E29" s="30" t="s">
        <v>29</v>
      </c>
      <c r="F29" s="31" t="s">
        <v>30</v>
      </c>
      <c r="G29" s="30" t="s">
        <v>31</v>
      </c>
      <c r="H29" s="30" t="s">
        <v>32</v>
      </c>
      <c r="I29" s="31" t="s">
        <v>33</v>
      </c>
      <c r="J29" s="33" t="s">
        <v>34</v>
      </c>
      <c r="K29" s="31" t="s">
        <v>35</v>
      </c>
      <c r="L29" s="32" t="s">
        <v>36</v>
      </c>
      <c r="M29" s="31" t="s">
        <v>37</v>
      </c>
      <c r="N29" s="31" t="s">
        <v>38</v>
      </c>
      <c r="O29" s="31" t="s">
        <v>67</v>
      </c>
      <c r="P29" s="31" t="s">
        <v>40</v>
      </c>
    </row>
    <row r="30" spans="1:17" x14ac:dyDescent="0.25">
      <c r="A30" s="25"/>
      <c r="B30" s="26"/>
      <c r="C30" s="44" t="s">
        <v>68</v>
      </c>
      <c r="D30" s="45">
        <f t="shared" ref="D30:P30" si="2">AVERAGE(D12:D26)</f>
        <v>71.183333333333337</v>
      </c>
      <c r="E30" s="46">
        <f t="shared" si="2"/>
        <v>45721.183333333334</v>
      </c>
      <c r="F30" s="45">
        <f t="shared" si="2"/>
        <v>72.63333333333334</v>
      </c>
      <c r="G30" s="46">
        <f t="shared" si="2"/>
        <v>45722.633333333331</v>
      </c>
      <c r="H30" s="45">
        <f t="shared" si="2"/>
        <v>160.4</v>
      </c>
      <c r="I30" s="45">
        <f t="shared" si="2"/>
        <v>60.93333333333333</v>
      </c>
      <c r="J30" s="47">
        <f t="shared" si="2"/>
        <v>0.11266666666666669</v>
      </c>
      <c r="K30" s="45">
        <f t="shared" si="2"/>
        <v>23616.666666666668</v>
      </c>
      <c r="L30" s="47">
        <f t="shared" si="2"/>
        <v>1.1226666666666667</v>
      </c>
      <c r="M30" s="45">
        <f t="shared" si="2"/>
        <v>272.19199999999995</v>
      </c>
      <c r="N30" s="47">
        <f t="shared" si="2"/>
        <v>56.889333333333319</v>
      </c>
      <c r="O30" s="47">
        <f t="shared" si="2"/>
        <v>21.09333333333333</v>
      </c>
      <c r="P30" s="45">
        <f t="shared" si="2"/>
        <v>3493.5666666666671</v>
      </c>
    </row>
    <row r="31" spans="1:17" x14ac:dyDescent="0.25">
      <c r="A31" s="25"/>
      <c r="B31" s="26"/>
      <c r="C31" s="44" t="s">
        <v>69</v>
      </c>
      <c r="D31" s="48">
        <v>1.13706</v>
      </c>
      <c r="E31" s="49"/>
      <c r="F31" s="48">
        <v>1.22597</v>
      </c>
      <c r="G31" s="49"/>
      <c r="H31" s="50">
        <v>14.291</v>
      </c>
      <c r="I31" s="50">
        <v>9.8940000000000001</v>
      </c>
      <c r="J31" s="48">
        <v>0.23018</v>
      </c>
      <c r="K31" s="48">
        <v>1219.36115</v>
      </c>
      <c r="L31" s="48">
        <v>0.27131</v>
      </c>
      <c r="M31" s="48">
        <v>6.5087999999999999</v>
      </c>
      <c r="N31" s="48">
        <v>4.5918799999999997</v>
      </c>
      <c r="O31" s="48">
        <v>5.0823099999999997</v>
      </c>
      <c r="P31" s="48">
        <v>536.20168999999999</v>
      </c>
    </row>
    <row r="32" spans="1:17" x14ac:dyDescent="0.25">
      <c r="A32" s="25"/>
      <c r="B32" s="26"/>
      <c r="C32" s="44" t="s">
        <v>70</v>
      </c>
      <c r="D32" s="50">
        <v>1.1200000000000001</v>
      </c>
      <c r="E32" s="49"/>
      <c r="F32" s="50">
        <v>1.18</v>
      </c>
      <c r="G32" s="49"/>
      <c r="H32" s="50">
        <v>6.25</v>
      </c>
      <c r="I32" s="50">
        <v>11.4</v>
      </c>
      <c r="J32" s="50">
        <v>146.63999999999999</v>
      </c>
      <c r="K32" s="50">
        <v>3.62</v>
      </c>
      <c r="L32" s="50">
        <v>16.96</v>
      </c>
      <c r="M32" s="50">
        <v>1.68</v>
      </c>
      <c r="N32" s="50">
        <v>5.66</v>
      </c>
      <c r="O32" s="50">
        <v>16.89</v>
      </c>
      <c r="P32" s="50">
        <v>10.76</v>
      </c>
    </row>
    <row r="33" spans="1:17" x14ac:dyDescent="0.25">
      <c r="A33" s="25"/>
      <c r="B33" s="26"/>
      <c r="C33" s="44" t="s">
        <v>71</v>
      </c>
      <c r="D33" s="45">
        <f t="shared" ref="D33:P33" si="3">MAX(D12:D26)</f>
        <v>75</v>
      </c>
      <c r="E33" s="46">
        <f t="shared" si="3"/>
        <v>45725</v>
      </c>
      <c r="F33" s="45">
        <f t="shared" si="3"/>
        <v>76.75</v>
      </c>
      <c r="G33" s="46">
        <f t="shared" si="3"/>
        <v>45726.75</v>
      </c>
      <c r="H33" s="45">
        <f t="shared" si="3"/>
        <v>171</v>
      </c>
      <c r="I33" s="45">
        <f t="shared" si="3"/>
        <v>70</v>
      </c>
      <c r="J33" s="47">
        <f t="shared" si="3"/>
        <v>0.21</v>
      </c>
      <c r="K33" s="45">
        <f t="shared" si="3"/>
        <v>24500</v>
      </c>
      <c r="L33" s="47">
        <f t="shared" si="3"/>
        <v>1.29</v>
      </c>
      <c r="M33" s="45">
        <f t="shared" si="3"/>
        <v>301.27999999999997</v>
      </c>
      <c r="N33" s="47">
        <f t="shared" si="3"/>
        <v>66.8</v>
      </c>
      <c r="O33" s="47">
        <f t="shared" si="3"/>
        <v>26.25</v>
      </c>
      <c r="P33" s="45">
        <f t="shared" si="3"/>
        <v>4531.72</v>
      </c>
    </row>
    <row r="34" spans="1:17" x14ac:dyDescent="0.25">
      <c r="A34" s="25"/>
      <c r="B34" s="26"/>
      <c r="C34" s="44" t="s">
        <v>72</v>
      </c>
      <c r="D34" s="45">
        <f t="shared" ref="D34:P34" si="4">MIN(D12:D26)</f>
        <v>67</v>
      </c>
      <c r="E34" s="46">
        <f t="shared" si="4"/>
        <v>45717</v>
      </c>
      <c r="F34" s="45">
        <f t="shared" si="4"/>
        <v>68.75</v>
      </c>
      <c r="G34" s="46">
        <f t="shared" si="4"/>
        <v>45718.75</v>
      </c>
      <c r="H34" s="45">
        <f t="shared" si="4"/>
        <v>153</v>
      </c>
      <c r="I34" s="45">
        <f t="shared" si="4"/>
        <v>55.000000000000007</v>
      </c>
      <c r="J34" s="47">
        <f t="shared" si="4"/>
        <v>0.03</v>
      </c>
      <c r="K34" s="45">
        <f t="shared" si="4"/>
        <v>23000</v>
      </c>
      <c r="L34" s="47">
        <f t="shared" si="4"/>
        <v>0.97</v>
      </c>
      <c r="M34" s="45">
        <f t="shared" si="4"/>
        <v>230.73</v>
      </c>
      <c r="N34" s="47">
        <f t="shared" si="4"/>
        <v>48.73</v>
      </c>
      <c r="O34" s="47">
        <f t="shared" si="4"/>
        <v>14.98</v>
      </c>
      <c r="P34" s="45">
        <f t="shared" si="4"/>
        <v>2728.68</v>
      </c>
    </row>
    <row r="35" spans="1:17" ht="18.75" x14ac:dyDescent="0.3">
      <c r="A35" s="51"/>
      <c r="B35" s="52"/>
      <c r="C35" s="53"/>
      <c r="D35" s="54" t="s">
        <v>73</v>
      </c>
      <c r="E35" s="54"/>
      <c r="F35" s="54" t="s">
        <v>73</v>
      </c>
      <c r="G35" s="55"/>
      <c r="H35" s="54" t="s">
        <v>74</v>
      </c>
      <c r="I35" s="54" t="s">
        <v>74</v>
      </c>
      <c r="J35" s="54" t="s">
        <v>74</v>
      </c>
      <c r="K35" s="54" t="s">
        <v>74</v>
      </c>
      <c r="L35" s="54" t="s">
        <v>74</v>
      </c>
      <c r="M35" s="54" t="s">
        <v>73</v>
      </c>
      <c r="N35" s="54" t="s">
        <v>73</v>
      </c>
      <c r="O35" s="54" t="s">
        <v>73</v>
      </c>
      <c r="P35" s="54" t="s">
        <v>73</v>
      </c>
    </row>
    <row r="36" spans="1:17" x14ac:dyDescent="0.25">
      <c r="A36" s="7"/>
      <c r="B36" s="58" t="s">
        <v>75</v>
      </c>
      <c r="C36" s="58"/>
      <c r="D36" s="58"/>
      <c r="E36" s="58"/>
      <c r="F36" s="58"/>
      <c r="G36" s="58"/>
      <c r="H36" s="58"/>
      <c r="I36" s="58"/>
      <c r="J36" s="58"/>
      <c r="K36" s="58"/>
      <c r="L36" s="58"/>
      <c r="M36" s="58"/>
      <c r="N36" s="58"/>
      <c r="O36" s="58"/>
      <c r="P36" s="58"/>
      <c r="Q36" s="58"/>
    </row>
    <row r="37" spans="1:17" x14ac:dyDescent="0.25">
      <c r="A37" s="7"/>
      <c r="B37" s="58" t="s">
        <v>76</v>
      </c>
      <c r="C37" s="58"/>
      <c r="D37" s="58"/>
      <c r="E37" s="58"/>
      <c r="F37" s="58"/>
      <c r="G37" s="59"/>
      <c r="H37" s="59"/>
      <c r="I37" s="59"/>
      <c r="J37" s="22"/>
      <c r="K37" s="22"/>
      <c r="L37" s="22"/>
      <c r="M37" s="22"/>
      <c r="N37" s="22"/>
      <c r="O37" s="22"/>
      <c r="P37" s="22"/>
      <c r="Q37" s="22"/>
    </row>
    <row r="38" spans="1:17" x14ac:dyDescent="0.25">
      <c r="A38" s="7"/>
      <c r="B38" s="58" t="s">
        <v>77</v>
      </c>
      <c r="C38" s="58"/>
      <c r="D38" s="58"/>
      <c r="E38" s="58"/>
      <c r="F38" s="22"/>
      <c r="G38" s="21"/>
      <c r="H38" s="21"/>
      <c r="I38" s="21"/>
      <c r="J38" s="22"/>
      <c r="K38" s="22"/>
      <c r="L38" s="22"/>
      <c r="M38" s="22"/>
      <c r="N38" s="22"/>
      <c r="O38" s="22"/>
      <c r="P38" s="22"/>
      <c r="Q38" s="22"/>
    </row>
    <row r="39" spans="1:17" x14ac:dyDescent="0.25">
      <c r="A39" s="7"/>
      <c r="B39" s="21" t="s">
        <v>78</v>
      </c>
      <c r="C39" s="21"/>
      <c r="D39" s="21"/>
      <c r="E39" s="21"/>
      <c r="F39" s="21"/>
      <c r="G39" s="21"/>
      <c r="H39" s="21"/>
      <c r="I39" s="21"/>
      <c r="J39" s="21"/>
      <c r="K39" s="21"/>
      <c r="L39" s="22"/>
      <c r="M39" s="22"/>
      <c r="N39" s="22"/>
      <c r="O39" s="22"/>
      <c r="P39" s="22"/>
      <c r="Q39" s="22"/>
    </row>
    <row r="40" spans="1:17" x14ac:dyDescent="0.25">
      <c r="A40" s="7"/>
      <c r="B40" s="21" t="s">
        <v>79</v>
      </c>
      <c r="C40" s="56"/>
      <c r="D40" s="22"/>
      <c r="E40" s="21"/>
      <c r="F40" s="22"/>
      <c r="G40" s="21"/>
      <c r="H40" s="21"/>
      <c r="I40" s="21"/>
      <c r="J40" s="2"/>
      <c r="K40" s="2"/>
      <c r="L40" s="22"/>
      <c r="M40" s="22"/>
      <c r="N40" s="22"/>
      <c r="O40" s="22"/>
      <c r="P40" s="22"/>
      <c r="Q40" s="22"/>
    </row>
  </sheetData>
  <mergeCells count="5">
    <mergeCell ref="D1:N1"/>
    <mergeCell ref="B36:Q36"/>
    <mergeCell ref="B37:I37"/>
    <mergeCell ref="B38:E38"/>
    <mergeCell ref="H10:I10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Dionisio Martinez</dc:creator>
  <cp:lastModifiedBy>Dionisio Martinez</cp:lastModifiedBy>
  <dcterms:created xsi:type="dcterms:W3CDTF">2025-08-05T17:55:22Z</dcterms:created>
  <dcterms:modified xsi:type="dcterms:W3CDTF">2025-09-15T18:10:09Z</dcterms:modified>
</cp:coreProperties>
</file>